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169\Desktop\"/>
    </mc:Choice>
  </mc:AlternateContent>
  <xr:revisionPtr revIDLastSave="0" documentId="8_{FC5E2B5E-4D80-4A88-9959-EF9AE8A0DAD3}" xr6:coauthVersionLast="45" xr6:coauthVersionMax="45" xr10:uidLastSave="{00000000-0000-0000-0000-000000000000}"/>
  <bookViews>
    <workbookView xWindow="-120" yWindow="-120" windowWidth="29040" windowHeight="15840" xr2:uid="{8F52AC9F-802C-444F-AF20-04B0DABC175D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F45" i="1"/>
  <c r="C75" i="1"/>
  <c r="F75" i="1"/>
  <c r="F77" i="1"/>
  <c r="F66" i="1"/>
  <c r="F68" i="1" s="1"/>
  <c r="E66" i="1"/>
  <c r="E68" i="1" s="1"/>
  <c r="E79" i="1" s="1"/>
  <c r="F54" i="1"/>
  <c r="F57" i="1" s="1"/>
  <c r="E54" i="1"/>
  <c r="E57" i="1" s="1"/>
  <c r="E45" i="1"/>
  <c r="F23" i="1"/>
  <c r="F25" i="1" s="1"/>
  <c r="E23" i="1"/>
  <c r="E25" i="1" s="1"/>
  <c r="E47" i="1" s="1"/>
  <c r="E13" i="1"/>
  <c r="E18" i="1" s="1"/>
  <c r="F13" i="1"/>
  <c r="F18" i="1" s="1"/>
  <c r="F79" i="1" l="1"/>
  <c r="E49" i="1"/>
  <c r="E59" i="1" s="1"/>
  <c r="F47" i="1"/>
  <c r="F49" i="1" s="1"/>
  <c r="F59" i="1" s="1"/>
  <c r="C66" i="1" s="1"/>
  <c r="C68" i="1" s="1"/>
  <c r="D45" i="1"/>
  <c r="C45" i="1"/>
  <c r="C77" i="1"/>
  <c r="D54" i="1"/>
  <c r="D57" i="1" s="1"/>
  <c r="D23" i="1"/>
  <c r="D25" i="1" s="1"/>
  <c r="D13" i="1"/>
  <c r="D18" i="1" s="1"/>
  <c r="C54" i="1"/>
  <c r="C57" i="1" s="1"/>
  <c r="C23" i="1"/>
  <c r="C25" i="1" s="1"/>
  <c r="C13" i="1"/>
  <c r="C18" i="1" s="1"/>
  <c r="D47" i="1" l="1"/>
  <c r="D49" i="1" s="1"/>
  <c r="D59" i="1" s="1"/>
  <c r="D65" i="1" s="1"/>
  <c r="C47" i="1"/>
  <c r="C49" i="1" s="1"/>
  <c r="C59" i="1" s="1"/>
  <c r="D66" i="1" l="1"/>
  <c r="C79" i="1"/>
  <c r="D68" i="1" l="1"/>
  <c r="D79" i="1" s="1"/>
</calcChain>
</file>

<file path=xl/sharedStrings.xml><?xml version="1.0" encoding="utf-8"?>
<sst xmlns="http://schemas.openxmlformats.org/spreadsheetml/2006/main" count="65" uniqueCount="62">
  <si>
    <t>Vedlegg 4 - Regnskap 2020 og budsjettforslag 2021</t>
  </si>
  <si>
    <t>Bakerovnsgrenda Huseierforening</t>
  </si>
  <si>
    <t>Kontonr</t>
  </si>
  <si>
    <t>Beskrivelse</t>
  </si>
  <si>
    <t xml:space="preserve">Regnskap </t>
  </si>
  <si>
    <t>Budsjett</t>
  </si>
  <si>
    <t>Regnskap</t>
  </si>
  <si>
    <t>DRIFTSINNTEKTER</t>
  </si>
  <si>
    <t>FELLESKOSTNADER</t>
  </si>
  <si>
    <t>ANDRE INNTEKTER</t>
  </si>
  <si>
    <t xml:space="preserve">SUM DRIFTSINNTEKTER  </t>
  </si>
  <si>
    <t>DRIFTSKOSTNADER</t>
  </si>
  <si>
    <t>DEKNINGSBIDRAG</t>
  </si>
  <si>
    <t>LØNN</t>
  </si>
  <si>
    <t>STYREHONORAR</t>
  </si>
  <si>
    <t>ARBEIDSGIVERAVGIFT</t>
  </si>
  <si>
    <t>Sum lønnskostnader</t>
  </si>
  <si>
    <t>Sum kostnader arbeidskraft</t>
  </si>
  <si>
    <t>STRØM GARASJER</t>
  </si>
  <si>
    <t>VEIBELYSNING</t>
  </si>
  <si>
    <t>LEIE DATASYSTEM (PowerOffce+mailkonto)</t>
  </si>
  <si>
    <t>UTSTYR</t>
  </si>
  <si>
    <t>STYRE- OG MEDLEMSARR.</t>
  </si>
  <si>
    <t>DUGNAD</t>
  </si>
  <si>
    <t>VEDLIKEHOLD</t>
  </si>
  <si>
    <t>GARASJEPROSJEKT/EL-BIL</t>
  </si>
  <si>
    <t>CONTAINERLEIE OG SØPPELAVG.</t>
  </si>
  <si>
    <t>SNØBRØYTING OG FEIING</t>
  </si>
  <si>
    <t>REGNSKAPSHONORAR</t>
  </si>
  <si>
    <t>INTERNETT (WIFI ladeanlegg)</t>
  </si>
  <si>
    <t>KONTIGENTER</t>
  </si>
  <si>
    <t>FORSIKRING</t>
  </si>
  <si>
    <t>BANKGEBYR</t>
  </si>
  <si>
    <t>ANNEN KOSTNAD</t>
  </si>
  <si>
    <t>Sum andre kostnader</t>
  </si>
  <si>
    <t>SUM DRIFTSKOSTNADER</t>
  </si>
  <si>
    <t>DRIFTSRESULTAT</t>
  </si>
  <si>
    <t>FINANSINNTEKTER OG - KOSTN.</t>
  </si>
  <si>
    <t>ANNEN RENTEINNTEKT</t>
  </si>
  <si>
    <t>ANNEN FINANSINNTEKT</t>
  </si>
  <si>
    <t>Sum finansinntekter</t>
  </si>
  <si>
    <t>Rentekostnader</t>
  </si>
  <si>
    <t xml:space="preserve">SUM NTO. FINANSPOSTER  </t>
  </si>
  <si>
    <t>ORD. RESULTAT FØR SKATT</t>
  </si>
  <si>
    <t>EGENKAPITAL OG GJELD</t>
  </si>
  <si>
    <t>EGENKAPITAL</t>
  </si>
  <si>
    <t>Overført resultat</t>
  </si>
  <si>
    <t>Sum opptjent egenkapital</t>
  </si>
  <si>
    <t xml:space="preserve">SUM EGENKAPITAL </t>
  </si>
  <si>
    <t>GJELD</t>
  </si>
  <si>
    <t xml:space="preserve">LEVERANDØRGJELD  </t>
  </si>
  <si>
    <t xml:space="preserve">SKATTETREKK  </t>
  </si>
  <si>
    <t xml:space="preserve">SKYLDIG ARBEIDSGIVERAVGIFT  </t>
  </si>
  <si>
    <t>PÅLØPT KOSTNAD OG FORSKUDDSBETALT INNTEKT</t>
  </si>
  <si>
    <t>Sum kortsiktig gjeld</t>
  </si>
  <si>
    <t>SUM GJELD</t>
  </si>
  <si>
    <t xml:space="preserve">SUM EGENKAPITAL OG GJELD </t>
  </si>
  <si>
    <t>2020</t>
  </si>
  <si>
    <t>2021</t>
  </si>
  <si>
    <t>2019</t>
  </si>
  <si>
    <t>REKVISITA</t>
  </si>
  <si>
    <t>ANNET DRIFTSMATERIALE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</si>
</sst>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666666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4" fillId="0" borderId="3" xfId="0" applyFont="1" applyBorder="1"/>
    <xf numFmtId="0" fontId="7" fillId="0" borderId="3" xfId="0" applyFont="1" applyBorder="1"/>
    <xf numFmtId="0" fontId="4" fillId="0" borderId="4" xfId="0" applyFont="1" applyBorder="1"/>
    <xf numFmtId="0" fontId="7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7" fillId="0" borderId="4" xfId="0" applyFont="1" applyBorder="1"/>
    <xf numFmtId="0" fontId="7" fillId="0" borderId="2" xfId="0" applyFont="1" applyBorder="1"/>
    <xf numFmtId="0" fontId="7" fillId="0" borderId="4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9" xfId="0" applyFont="1" applyBorder="1"/>
    <xf numFmtId="0" fontId="7" fillId="0" borderId="11" xfId="0" applyFont="1" applyBorder="1" applyAlignment="1">
      <alignment horizontal="right"/>
    </xf>
    <xf numFmtId="0" fontId="7" fillId="0" borderId="12" xfId="0" applyFont="1" applyBorder="1"/>
    <xf numFmtId="0" fontId="4" fillId="0" borderId="9" xfId="0" applyFont="1" applyFill="1" applyBorder="1" applyAlignment="1">
      <alignment horizontal="right"/>
    </xf>
    <xf numFmtId="0" fontId="4" fillId="0" borderId="3" xfId="0" applyFont="1" applyFill="1" applyBorder="1"/>
    <xf numFmtId="0" fontId="0" fillId="0" borderId="14" xfId="0" applyBorder="1"/>
    <xf numFmtId="164" fontId="3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Alignment="1">
      <alignment wrapText="1"/>
    </xf>
    <xf numFmtId="164" fontId="7" fillId="0" borderId="1" xfId="1" applyNumberFormat="1" applyFont="1" applyBorder="1" applyAlignment="1">
      <alignment wrapText="1"/>
    </xf>
    <xf numFmtId="164" fontId="7" fillId="0" borderId="4" xfId="1" applyNumberFormat="1" applyFont="1" applyBorder="1" applyAlignment="1">
      <alignment wrapText="1"/>
    </xf>
    <xf numFmtId="164" fontId="9" fillId="0" borderId="13" xfId="1" applyNumberFormat="1" applyFont="1" applyBorder="1"/>
    <xf numFmtId="164" fontId="6" fillId="0" borderId="13" xfId="1" quotePrefix="1" applyNumberFormat="1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Border="1" applyAlignment="1"/>
    <xf numFmtId="164" fontId="8" fillId="0" borderId="13" xfId="1" applyNumberFormat="1" applyFont="1" applyBorder="1"/>
    <xf numFmtId="164" fontId="4" fillId="0" borderId="13" xfId="1" applyNumberFormat="1" applyFont="1" applyBorder="1"/>
    <xf numFmtId="164" fontId="7" fillId="0" borderId="13" xfId="1" applyNumberFormat="1" applyFont="1" applyBorder="1"/>
    <xf numFmtId="164" fontId="7" fillId="2" borderId="13" xfId="1" applyNumberFormat="1" applyFont="1" applyFill="1" applyBorder="1"/>
    <xf numFmtId="164" fontId="4" fillId="2" borderId="13" xfId="1" applyNumberFormat="1" applyFont="1" applyFill="1" applyBorder="1"/>
    <xf numFmtId="164" fontId="8" fillId="2" borderId="13" xfId="1" applyNumberFormat="1" applyFont="1" applyFill="1" applyBorder="1"/>
    <xf numFmtId="164" fontId="9" fillId="2" borderId="13" xfId="1" applyNumberFormat="1" applyFont="1" applyFill="1" applyBorder="1"/>
    <xf numFmtId="0" fontId="7" fillId="0" borderId="15" xfId="0" applyFont="1" applyBorder="1"/>
    <xf numFmtId="0" fontId="0" fillId="0" borderId="16" xfId="0" applyBorder="1"/>
    <xf numFmtId="164" fontId="7" fillId="0" borderId="13" xfId="1" applyNumberFormat="1" applyFont="1" applyBorder="1" applyAlignment="1">
      <alignment wrapText="1"/>
    </xf>
    <xf numFmtId="164" fontId="7" fillId="0" borderId="13" xfId="1" applyNumberFormat="1" applyFont="1" applyBorder="1" applyAlignment="1">
      <alignment horizontal="left"/>
    </xf>
    <xf numFmtId="164" fontId="8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left" indent="1"/>
    </xf>
    <xf numFmtId="164" fontId="4" fillId="0" borderId="13" xfId="1" applyNumberFormat="1" applyFont="1" applyFill="1" applyBorder="1"/>
    <xf numFmtId="164" fontId="8" fillId="0" borderId="13" xfId="1" applyNumberFormat="1" applyFont="1" applyFill="1" applyBorder="1"/>
    <xf numFmtId="164" fontId="10" fillId="2" borderId="13" xfId="1" applyNumberFormat="1" applyFont="1" applyFill="1" applyBorder="1"/>
    <xf numFmtId="164" fontId="4" fillId="0" borderId="13" xfId="1" applyNumberFormat="1" applyFont="1" applyBorder="1" applyAlignment="1">
      <alignment horizontal="left" vertical="center"/>
    </xf>
    <xf numFmtId="164" fontId="7" fillId="2" borderId="17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A1C7-E61D-45AC-ADF0-BDFB75F08B90}">
  <sheetPr>
    <pageSetUpPr fitToPage="1"/>
  </sheetPr>
  <dimension ref="A1:J80"/>
  <sheetViews>
    <sheetView tabSelected="1" topLeftCell="A63" zoomScale="120" zoomScaleNormal="120" workbookViewId="0">
      <selection activeCell="D83" sqref="D83"/>
    </sheetView>
  </sheetViews>
  <sheetFormatPr baseColWidth="10" defaultColWidth="11.42578125" defaultRowHeight="15" x14ac:dyDescent="0.25"/>
  <cols>
    <col min="2" max="2" width="51.42578125" bestFit="1" customWidth="1"/>
    <col min="3" max="3" width="15.7109375" style="32" customWidth="1"/>
    <col min="4" max="4" width="17.42578125" style="32" customWidth="1"/>
    <col min="5" max="5" width="15.42578125" style="32" customWidth="1"/>
    <col min="6" max="6" width="16.140625" style="32" customWidth="1"/>
  </cols>
  <sheetData>
    <row r="1" spans="1:6" ht="18" x14ac:dyDescent="0.25">
      <c r="A1" s="39" t="s">
        <v>0</v>
      </c>
      <c r="B1" s="39"/>
      <c r="C1" s="31"/>
      <c r="D1" s="31"/>
    </row>
    <row r="2" spans="1:6" ht="18" x14ac:dyDescent="0.25">
      <c r="A2" s="39"/>
      <c r="B2" s="39"/>
      <c r="C2" s="31"/>
      <c r="D2" s="31"/>
    </row>
    <row r="3" spans="1:6" ht="18" x14ac:dyDescent="0.25">
      <c r="A3" s="40" t="s">
        <v>1</v>
      </c>
      <c r="B3" s="40"/>
      <c r="C3" s="33"/>
      <c r="D3" s="31"/>
    </row>
    <row r="4" spans="1:6" x14ac:dyDescent="0.25">
      <c r="A4" s="11"/>
      <c r="B4" s="12"/>
      <c r="C4" s="34"/>
      <c r="D4" s="34"/>
    </row>
    <row r="5" spans="1:6" x14ac:dyDescent="0.25">
      <c r="A5" s="13"/>
      <c r="B5" s="14"/>
      <c r="C5" s="38" t="s">
        <v>57</v>
      </c>
      <c r="D5" s="38" t="s">
        <v>58</v>
      </c>
      <c r="E5" s="38" t="s">
        <v>57</v>
      </c>
      <c r="F5" s="38" t="s">
        <v>59</v>
      </c>
    </row>
    <row r="6" spans="1:6" x14ac:dyDescent="0.25">
      <c r="A6" s="15" t="s">
        <v>2</v>
      </c>
      <c r="B6" s="10" t="s">
        <v>3</v>
      </c>
      <c r="C6" s="35" t="s">
        <v>4</v>
      </c>
      <c r="D6" s="36" t="s">
        <v>5</v>
      </c>
      <c r="E6" s="36" t="s">
        <v>5</v>
      </c>
      <c r="F6" s="36" t="s">
        <v>6</v>
      </c>
    </row>
    <row r="7" spans="1:6" x14ac:dyDescent="0.25">
      <c r="A7" s="16"/>
      <c r="B7" s="1"/>
      <c r="C7" s="50"/>
      <c r="D7" s="50"/>
      <c r="E7" s="41"/>
      <c r="F7" s="41"/>
    </row>
    <row r="8" spans="1:6" x14ac:dyDescent="0.25">
      <c r="A8" s="17"/>
      <c r="B8" s="2" t="s">
        <v>7</v>
      </c>
      <c r="C8" s="51"/>
      <c r="D8" s="51"/>
      <c r="E8" s="41"/>
      <c r="F8" s="41"/>
    </row>
    <row r="9" spans="1:6" x14ac:dyDescent="0.25">
      <c r="A9" s="17"/>
      <c r="B9" s="2"/>
      <c r="C9" s="51"/>
      <c r="D9" s="51"/>
      <c r="E9" s="41"/>
      <c r="F9" s="41"/>
    </row>
    <row r="10" spans="1:6" x14ac:dyDescent="0.25">
      <c r="A10" s="18">
        <v>3600</v>
      </c>
      <c r="B10" s="3" t="s">
        <v>8</v>
      </c>
      <c r="C10" s="42">
        <v>560000</v>
      </c>
      <c r="D10" s="42">
        <v>560000</v>
      </c>
      <c r="E10" s="52">
        <v>560000</v>
      </c>
      <c r="F10" s="41">
        <v>546000</v>
      </c>
    </row>
    <row r="11" spans="1:6" x14ac:dyDescent="0.25">
      <c r="A11" s="18"/>
      <c r="B11" s="3"/>
      <c r="C11" s="42"/>
      <c r="D11" s="42"/>
      <c r="E11" s="41"/>
      <c r="F11" s="41"/>
    </row>
    <row r="12" spans="1:6" x14ac:dyDescent="0.25">
      <c r="A12" s="18">
        <v>3900</v>
      </c>
      <c r="B12" s="3" t="s">
        <v>9</v>
      </c>
      <c r="C12" s="53">
        <v>42799.1</v>
      </c>
      <c r="D12" s="42">
        <v>60000</v>
      </c>
      <c r="E12" s="41">
        <v>64000</v>
      </c>
      <c r="F12" s="41">
        <v>78632</v>
      </c>
    </row>
    <row r="13" spans="1:6" x14ac:dyDescent="0.25">
      <c r="A13" s="18"/>
      <c r="B13" s="4" t="s">
        <v>10</v>
      </c>
      <c r="C13" s="43">
        <f>SUM(C10:C12)</f>
        <v>602799.1</v>
      </c>
      <c r="D13" s="43">
        <f>D10+D12</f>
        <v>620000</v>
      </c>
      <c r="E13" s="37">
        <f>E10+E12</f>
        <v>624000</v>
      </c>
      <c r="F13" s="37">
        <f>F10+F12</f>
        <v>624632</v>
      </c>
    </row>
    <row r="14" spans="1:6" x14ac:dyDescent="0.25">
      <c r="A14" s="18"/>
      <c r="B14" s="4"/>
      <c r="C14" s="43"/>
      <c r="D14" s="43"/>
      <c r="E14" s="41"/>
      <c r="F14" s="41"/>
    </row>
    <row r="15" spans="1:6" x14ac:dyDescent="0.25">
      <c r="A15" s="19"/>
      <c r="B15" s="5"/>
      <c r="C15" s="42"/>
      <c r="D15" s="42"/>
      <c r="E15" s="41"/>
      <c r="F15" s="41"/>
    </row>
    <row r="16" spans="1:6" x14ac:dyDescent="0.25">
      <c r="A16" s="20"/>
      <c r="B16" s="6" t="s">
        <v>11</v>
      </c>
      <c r="C16" s="51"/>
      <c r="D16" s="51"/>
      <c r="E16" s="41"/>
      <c r="F16" s="41"/>
    </row>
    <row r="17" spans="1:6" x14ac:dyDescent="0.25">
      <c r="A17" s="17"/>
      <c r="B17" s="2"/>
      <c r="C17" s="51"/>
      <c r="D17" s="51"/>
      <c r="E17" s="41"/>
      <c r="F17" s="41"/>
    </row>
    <row r="18" spans="1:6" x14ac:dyDescent="0.25">
      <c r="A18" s="17"/>
      <c r="B18" s="2" t="s">
        <v>12</v>
      </c>
      <c r="C18" s="51">
        <f>C13</f>
        <v>602799.1</v>
      </c>
      <c r="D18" s="51">
        <f>D13</f>
        <v>620000</v>
      </c>
      <c r="E18" s="37">
        <f>E13</f>
        <v>624000</v>
      </c>
      <c r="F18" s="37">
        <f>F13</f>
        <v>624632</v>
      </c>
    </row>
    <row r="19" spans="1:6" x14ac:dyDescent="0.25">
      <c r="A19" s="17"/>
      <c r="B19" s="2"/>
      <c r="C19" s="51"/>
      <c r="D19" s="51"/>
      <c r="E19" s="41"/>
      <c r="F19" s="41"/>
    </row>
    <row r="20" spans="1:6" x14ac:dyDescent="0.25">
      <c r="A20" s="18">
        <v>5000</v>
      </c>
      <c r="B20" s="3" t="s">
        <v>13</v>
      </c>
      <c r="C20" s="42">
        <v>10500</v>
      </c>
      <c r="D20" s="42">
        <v>10500</v>
      </c>
      <c r="E20" s="41">
        <v>10500</v>
      </c>
      <c r="F20" s="41">
        <v>10500</v>
      </c>
    </row>
    <row r="21" spans="1:6" x14ac:dyDescent="0.25">
      <c r="A21" s="18">
        <v>5330</v>
      </c>
      <c r="B21" s="3" t="s">
        <v>14</v>
      </c>
      <c r="C21" s="42">
        <v>45000</v>
      </c>
      <c r="D21" s="42">
        <v>45000</v>
      </c>
      <c r="E21" s="41">
        <v>45000</v>
      </c>
      <c r="F21" s="41">
        <v>30000</v>
      </c>
    </row>
    <row r="22" spans="1:6" x14ac:dyDescent="0.25">
      <c r="A22" s="18">
        <v>5400</v>
      </c>
      <c r="B22" s="3" t="s">
        <v>15</v>
      </c>
      <c r="C22" s="42">
        <v>7825</v>
      </c>
      <c r="D22" s="42">
        <v>8000</v>
      </c>
      <c r="E22" s="41">
        <v>7000</v>
      </c>
      <c r="F22" s="41">
        <v>5710</v>
      </c>
    </row>
    <row r="23" spans="1:6" x14ac:dyDescent="0.25">
      <c r="A23" s="18"/>
      <c r="B23" s="4" t="s">
        <v>16</v>
      </c>
      <c r="C23" s="43">
        <f>SUM(C20:C22)</f>
        <v>63325</v>
      </c>
      <c r="D23" s="43">
        <f>SUM(D20:D22)</f>
        <v>63500</v>
      </c>
      <c r="E23" s="37">
        <f>E20+E21+E22</f>
        <v>62500</v>
      </c>
      <c r="F23" s="37">
        <f>F20+F21+F22</f>
        <v>46210</v>
      </c>
    </row>
    <row r="24" spans="1:6" x14ac:dyDescent="0.25">
      <c r="A24" s="18"/>
      <c r="B24" s="4"/>
      <c r="C24" s="43"/>
      <c r="D24" s="43"/>
      <c r="E24" s="41"/>
      <c r="F24" s="41"/>
    </row>
    <row r="25" spans="1:6" x14ac:dyDescent="0.25">
      <c r="A25" s="18"/>
      <c r="B25" s="4" t="s">
        <v>17</v>
      </c>
      <c r="C25" s="43">
        <f>C23</f>
        <v>63325</v>
      </c>
      <c r="D25" s="43">
        <f>D23</f>
        <v>63500</v>
      </c>
      <c r="E25" s="37">
        <f>E23</f>
        <v>62500</v>
      </c>
      <c r="F25" s="37">
        <f>F23</f>
        <v>46210</v>
      </c>
    </row>
    <row r="26" spans="1:6" x14ac:dyDescent="0.25">
      <c r="A26" s="18"/>
      <c r="B26" s="3"/>
      <c r="C26" s="42"/>
      <c r="D26" s="42"/>
      <c r="E26" s="41"/>
      <c r="F26" s="41"/>
    </row>
    <row r="27" spans="1:6" x14ac:dyDescent="0.25">
      <c r="A27" s="18">
        <v>6390</v>
      </c>
      <c r="B27" s="3" t="s">
        <v>18</v>
      </c>
      <c r="C27" s="54">
        <v>42492.52</v>
      </c>
      <c r="D27" s="42">
        <v>60000</v>
      </c>
      <c r="E27" s="41">
        <v>70000</v>
      </c>
      <c r="F27" s="41">
        <v>64789.599999999999</v>
      </c>
    </row>
    <row r="28" spans="1:6" x14ac:dyDescent="0.25">
      <c r="A28" s="18">
        <v>6340</v>
      </c>
      <c r="B28" s="3" t="s">
        <v>19</v>
      </c>
      <c r="C28" s="42">
        <v>32200</v>
      </c>
      <c r="D28" s="42">
        <v>34000</v>
      </c>
      <c r="E28" s="41">
        <v>34000</v>
      </c>
      <c r="F28" s="41">
        <v>31525</v>
      </c>
    </row>
    <row r="29" spans="1:6" x14ac:dyDescent="0.25">
      <c r="A29" s="18">
        <v>6420</v>
      </c>
      <c r="B29" s="3" t="s">
        <v>20</v>
      </c>
      <c r="C29" s="42">
        <v>8452</v>
      </c>
      <c r="D29" s="42">
        <v>10000</v>
      </c>
      <c r="E29" s="41">
        <v>10000</v>
      </c>
      <c r="F29" s="41">
        <v>4143</v>
      </c>
    </row>
    <row r="30" spans="1:6" x14ac:dyDescent="0.25">
      <c r="A30" s="18">
        <v>6455</v>
      </c>
      <c r="B30" s="3" t="s">
        <v>21</v>
      </c>
      <c r="C30" s="42"/>
      <c r="D30" s="42"/>
      <c r="E30" s="41">
        <v>10000</v>
      </c>
      <c r="F30" s="55"/>
    </row>
    <row r="31" spans="1:6" x14ac:dyDescent="0.25">
      <c r="A31" s="18">
        <v>6500</v>
      </c>
      <c r="B31" s="3" t="s">
        <v>22</v>
      </c>
      <c r="C31" s="42"/>
      <c r="D31" s="42">
        <v>10000</v>
      </c>
      <c r="E31" s="41"/>
      <c r="F31" s="55"/>
    </row>
    <row r="32" spans="1:6" x14ac:dyDescent="0.25">
      <c r="A32" s="18">
        <v>6550</v>
      </c>
      <c r="B32" s="3" t="s">
        <v>23</v>
      </c>
      <c r="C32" s="54">
        <v>24328.6</v>
      </c>
      <c r="D32" s="42">
        <v>30000</v>
      </c>
      <c r="E32" s="41">
        <v>10000</v>
      </c>
      <c r="F32" s="46">
        <v>11080.69</v>
      </c>
    </row>
    <row r="33" spans="1:6" x14ac:dyDescent="0.25">
      <c r="A33" s="18">
        <v>6560</v>
      </c>
      <c r="B33" s="3" t="s">
        <v>60</v>
      </c>
      <c r="C33" s="54"/>
      <c r="D33" s="42"/>
      <c r="E33" s="41"/>
      <c r="F33" s="46">
        <v>5198</v>
      </c>
    </row>
    <row r="34" spans="1:6" x14ac:dyDescent="0.25">
      <c r="A34" s="18">
        <v>6590</v>
      </c>
      <c r="B34" s="3" t="s">
        <v>61</v>
      </c>
      <c r="C34" s="54"/>
      <c r="D34" s="42"/>
      <c r="E34" s="41"/>
      <c r="F34" s="46">
        <v>200</v>
      </c>
    </row>
    <row r="35" spans="1:6" x14ac:dyDescent="0.25">
      <c r="A35" s="18">
        <v>6600</v>
      </c>
      <c r="B35" s="3" t="s">
        <v>24</v>
      </c>
      <c r="C35" s="42">
        <v>12820.94</v>
      </c>
      <c r="D35" s="42">
        <v>30000</v>
      </c>
      <c r="E35" s="41">
        <v>30000</v>
      </c>
      <c r="F35" s="46">
        <v>120526.68</v>
      </c>
    </row>
    <row r="36" spans="1:6" x14ac:dyDescent="0.25">
      <c r="A36" s="18">
        <v>6600</v>
      </c>
      <c r="B36" s="3" t="s">
        <v>25</v>
      </c>
      <c r="C36" s="42"/>
      <c r="D36" s="42"/>
      <c r="E36" s="41"/>
      <c r="F36" s="56">
        <v>-50000</v>
      </c>
    </row>
    <row r="37" spans="1:6" x14ac:dyDescent="0.25">
      <c r="A37" s="18">
        <v>6610</v>
      </c>
      <c r="B37" s="3" t="s">
        <v>26</v>
      </c>
      <c r="C37" s="42"/>
      <c r="D37" s="42"/>
      <c r="E37" s="41">
        <v>20000</v>
      </c>
      <c r="F37" s="46">
        <v>8469.7900000000009</v>
      </c>
    </row>
    <row r="38" spans="1:6" x14ac:dyDescent="0.25">
      <c r="A38" s="21">
        <v>6650</v>
      </c>
      <c r="B38" s="7" t="s">
        <v>27</v>
      </c>
      <c r="C38" s="57">
        <v>132275</v>
      </c>
      <c r="D38" s="57">
        <v>150000</v>
      </c>
      <c r="E38" s="41">
        <v>150000</v>
      </c>
      <c r="F38" s="41">
        <v>158955</v>
      </c>
    </row>
    <row r="39" spans="1:6" x14ac:dyDescent="0.25">
      <c r="A39" s="18">
        <v>6700</v>
      </c>
      <c r="B39" s="3" t="s">
        <v>28</v>
      </c>
      <c r="C39" s="42">
        <v>25000</v>
      </c>
      <c r="D39" s="42">
        <v>27500</v>
      </c>
      <c r="E39" s="41">
        <v>26800</v>
      </c>
      <c r="F39" s="41">
        <v>26800</v>
      </c>
    </row>
    <row r="40" spans="1:6" x14ac:dyDescent="0.25">
      <c r="A40" s="18">
        <v>6830</v>
      </c>
      <c r="B40" s="3" t="s">
        <v>29</v>
      </c>
      <c r="C40" s="42">
        <v>5970</v>
      </c>
      <c r="D40" s="42">
        <v>7000</v>
      </c>
      <c r="E40" s="41">
        <v>6500</v>
      </c>
      <c r="F40" s="41">
        <v>6364</v>
      </c>
    </row>
    <row r="41" spans="1:6" x14ac:dyDescent="0.25">
      <c r="A41" s="18">
        <v>7400</v>
      </c>
      <c r="B41" s="3" t="s">
        <v>30</v>
      </c>
      <c r="C41" s="42">
        <v>2050</v>
      </c>
      <c r="D41" s="42">
        <v>2200</v>
      </c>
      <c r="E41" s="41">
        <v>1600</v>
      </c>
      <c r="F41" s="41">
        <v>1550</v>
      </c>
    </row>
    <row r="42" spans="1:6" x14ac:dyDescent="0.25">
      <c r="A42" s="18">
        <v>7500</v>
      </c>
      <c r="B42" s="3" t="s">
        <v>31</v>
      </c>
      <c r="C42" s="42">
        <v>16245</v>
      </c>
      <c r="D42" s="42">
        <v>17000</v>
      </c>
      <c r="E42" s="41">
        <v>15702</v>
      </c>
      <c r="F42" s="41">
        <v>15541</v>
      </c>
    </row>
    <row r="43" spans="1:6" x14ac:dyDescent="0.25">
      <c r="A43" s="28">
        <v>7770</v>
      </c>
      <c r="B43" s="29" t="s">
        <v>32</v>
      </c>
      <c r="C43" s="54">
        <v>5993.75</v>
      </c>
      <c r="D43" s="42">
        <v>7000</v>
      </c>
      <c r="E43" s="41">
        <v>5000</v>
      </c>
      <c r="F43" s="41">
        <v>4979.5</v>
      </c>
    </row>
    <row r="44" spans="1:6" x14ac:dyDescent="0.25">
      <c r="A44" s="28">
        <v>7790</v>
      </c>
      <c r="B44" s="29" t="s">
        <v>33</v>
      </c>
      <c r="C44" s="54">
        <v>8450</v>
      </c>
      <c r="D44" s="42">
        <v>9000</v>
      </c>
      <c r="E44" s="41"/>
      <c r="F44" s="41"/>
    </row>
    <row r="45" spans="1:6" x14ac:dyDescent="0.25">
      <c r="A45" s="18"/>
      <c r="B45" s="4" t="s">
        <v>34</v>
      </c>
      <c r="C45" s="43">
        <f>SUM(C27:C44)</f>
        <v>316277.81</v>
      </c>
      <c r="D45" s="43">
        <f>SUM(D27:D44)</f>
        <v>393700</v>
      </c>
      <c r="E45" s="37">
        <f>SUM(E27:E44)</f>
        <v>389602</v>
      </c>
      <c r="F45" s="37">
        <f>SUM(F27:F44)</f>
        <v>410122.26</v>
      </c>
    </row>
    <row r="46" spans="1:6" x14ac:dyDescent="0.25">
      <c r="A46" s="18"/>
      <c r="B46" s="3"/>
      <c r="C46" s="42"/>
      <c r="D46" s="42"/>
      <c r="E46" s="41"/>
      <c r="F46" s="41"/>
    </row>
    <row r="47" spans="1:6" x14ac:dyDescent="0.25">
      <c r="A47" s="18"/>
      <c r="B47" s="4" t="s">
        <v>35</v>
      </c>
      <c r="C47" s="43">
        <f>C45+C25</f>
        <v>379602.81</v>
      </c>
      <c r="D47" s="43">
        <f>D45+D25</f>
        <v>457200</v>
      </c>
      <c r="E47" s="37">
        <f>E25+E45</f>
        <v>452102</v>
      </c>
      <c r="F47" s="37">
        <f>F25+F45</f>
        <v>456332.26</v>
      </c>
    </row>
    <row r="48" spans="1:6" x14ac:dyDescent="0.25">
      <c r="A48" s="18"/>
      <c r="B48" s="4"/>
      <c r="C48" s="43"/>
      <c r="D48" s="43"/>
      <c r="E48" s="41"/>
      <c r="F48" s="41"/>
    </row>
    <row r="49" spans="1:6" x14ac:dyDescent="0.25">
      <c r="A49" s="19"/>
      <c r="B49" s="8" t="s">
        <v>36</v>
      </c>
      <c r="C49" s="43">
        <f>C18-C47</f>
        <v>223196.28999999998</v>
      </c>
      <c r="D49" s="43">
        <f>D18-D47</f>
        <v>162800</v>
      </c>
      <c r="E49" s="37">
        <f>E18-E47</f>
        <v>171898</v>
      </c>
      <c r="F49" s="37">
        <f>F18-F47</f>
        <v>168299.74</v>
      </c>
    </row>
    <row r="50" spans="1:6" x14ac:dyDescent="0.25">
      <c r="A50" s="18"/>
      <c r="B50" s="3"/>
      <c r="C50" s="42"/>
      <c r="D50" s="42"/>
      <c r="E50" s="41"/>
      <c r="F50" s="41"/>
    </row>
    <row r="51" spans="1:6" x14ac:dyDescent="0.25">
      <c r="A51" s="17"/>
      <c r="B51" s="4" t="s">
        <v>37</v>
      </c>
      <c r="C51" s="43"/>
      <c r="D51" s="43"/>
      <c r="E51" s="41"/>
      <c r="F51" s="41"/>
    </row>
    <row r="52" spans="1:6" x14ac:dyDescent="0.25">
      <c r="A52" s="17">
        <v>8050</v>
      </c>
      <c r="B52" s="3" t="s">
        <v>38</v>
      </c>
      <c r="C52" s="42">
        <v>656.14</v>
      </c>
      <c r="D52" s="42">
        <v>800</v>
      </c>
      <c r="E52" s="41">
        <v>100</v>
      </c>
      <c r="F52" s="41">
        <v>71</v>
      </c>
    </row>
    <row r="53" spans="1:6" x14ac:dyDescent="0.25">
      <c r="A53" s="17">
        <v>8070</v>
      </c>
      <c r="B53" s="3" t="s">
        <v>39</v>
      </c>
      <c r="C53" s="42">
        <v>2112</v>
      </c>
      <c r="D53" s="42">
        <v>2500</v>
      </c>
      <c r="E53" s="41">
        <v>2500</v>
      </c>
      <c r="F53" s="41">
        <v>2049</v>
      </c>
    </row>
    <row r="54" spans="1:6" x14ac:dyDescent="0.25">
      <c r="A54" s="17"/>
      <c r="B54" s="4" t="s">
        <v>40</v>
      </c>
      <c r="C54" s="43">
        <f>SUM(C52:C53)</f>
        <v>2768.14</v>
      </c>
      <c r="D54" s="43">
        <f>SUM(D52:D53)</f>
        <v>3300</v>
      </c>
      <c r="E54" s="37">
        <f>E52+E53</f>
        <v>2600</v>
      </c>
      <c r="F54" s="37">
        <f>F52+F53</f>
        <v>2120</v>
      </c>
    </row>
    <row r="55" spans="1:6" x14ac:dyDescent="0.25">
      <c r="A55" s="17"/>
      <c r="B55" s="4"/>
      <c r="C55" s="43"/>
      <c r="D55" s="43"/>
      <c r="E55" s="41"/>
      <c r="F55" s="41"/>
    </row>
    <row r="56" spans="1:6" x14ac:dyDescent="0.25">
      <c r="A56" s="17">
        <v>8150</v>
      </c>
      <c r="B56" s="4" t="s">
        <v>41</v>
      </c>
      <c r="C56" s="43">
        <v>0</v>
      </c>
      <c r="D56" s="43">
        <v>0</v>
      </c>
      <c r="E56" s="41"/>
      <c r="F56" s="41">
        <v>133</v>
      </c>
    </row>
    <row r="57" spans="1:6" x14ac:dyDescent="0.25">
      <c r="A57" s="22"/>
      <c r="B57" s="8" t="s">
        <v>42</v>
      </c>
      <c r="C57" s="43">
        <f>C54-C56</f>
        <v>2768.14</v>
      </c>
      <c r="D57" s="43">
        <f>D54-D56</f>
        <v>3300</v>
      </c>
      <c r="E57" s="37">
        <f>E54</f>
        <v>2600</v>
      </c>
      <c r="F57" s="37">
        <f>F54-F56</f>
        <v>1987</v>
      </c>
    </row>
    <row r="58" spans="1:6" x14ac:dyDescent="0.25">
      <c r="A58" s="20"/>
      <c r="B58" s="9"/>
      <c r="C58" s="43"/>
      <c r="D58" s="43"/>
      <c r="E58" s="41"/>
      <c r="F58" s="41"/>
    </row>
    <row r="59" spans="1:6" x14ac:dyDescent="0.25">
      <c r="A59" s="17"/>
      <c r="B59" s="4" t="s">
        <v>43</v>
      </c>
      <c r="C59" s="44">
        <f>C49+C57</f>
        <v>225964.43</v>
      </c>
      <c r="D59" s="43">
        <f>D49+D57</f>
        <v>166100</v>
      </c>
      <c r="E59" s="37">
        <f>E49+E57</f>
        <v>174498</v>
      </c>
      <c r="F59" s="47">
        <f>F49+F57</f>
        <v>170286.74</v>
      </c>
    </row>
    <row r="60" spans="1:6" x14ac:dyDescent="0.25">
      <c r="A60" s="22"/>
      <c r="B60" s="8"/>
      <c r="C60" s="43"/>
      <c r="D60" s="43"/>
      <c r="E60" s="41"/>
      <c r="F60" s="41"/>
    </row>
    <row r="61" spans="1:6" x14ac:dyDescent="0.25">
      <c r="A61" s="23"/>
      <c r="B61" s="9" t="s">
        <v>44</v>
      </c>
      <c r="C61" s="41"/>
      <c r="D61" s="42"/>
      <c r="E61" s="41"/>
      <c r="F61" s="41"/>
    </row>
    <row r="62" spans="1:6" x14ac:dyDescent="0.25">
      <c r="A62" s="24"/>
      <c r="B62" s="4"/>
      <c r="C62" s="43"/>
      <c r="D62" s="43"/>
      <c r="E62" s="41"/>
      <c r="F62" s="41"/>
    </row>
    <row r="63" spans="1:6" x14ac:dyDescent="0.25">
      <c r="A63" s="24"/>
      <c r="B63" s="4" t="s">
        <v>45</v>
      </c>
      <c r="C63" s="44"/>
      <c r="D63" s="44"/>
      <c r="E63" s="41"/>
      <c r="F63" s="41"/>
    </row>
    <row r="64" spans="1:6" x14ac:dyDescent="0.25">
      <c r="A64" s="18">
        <v>2000</v>
      </c>
      <c r="B64" s="3" t="s">
        <v>45</v>
      </c>
      <c r="C64" s="45">
        <v>512686</v>
      </c>
      <c r="D64" s="45">
        <v>738650.43</v>
      </c>
      <c r="E64" s="46">
        <f>F68</f>
        <v>512686</v>
      </c>
      <c r="F64" s="46">
        <v>342399</v>
      </c>
    </row>
    <row r="65" spans="1:10" x14ac:dyDescent="0.25">
      <c r="A65" s="18"/>
      <c r="B65" s="3" t="s">
        <v>46</v>
      </c>
      <c r="C65" s="45">
        <v>225964.43</v>
      </c>
      <c r="D65" s="45">
        <f>D59</f>
        <v>166100</v>
      </c>
      <c r="E65" s="46">
        <v>174498</v>
      </c>
      <c r="F65" s="46">
        <v>170287</v>
      </c>
    </row>
    <row r="66" spans="1:10" x14ac:dyDescent="0.25">
      <c r="A66" s="18"/>
      <c r="B66" s="48" t="s">
        <v>47</v>
      </c>
      <c r="C66" s="44">
        <f>SUM(C64:C65)</f>
        <v>738650.42999999993</v>
      </c>
      <c r="D66" s="44">
        <f>SUM(D64:D65)</f>
        <v>904750.43</v>
      </c>
      <c r="E66" s="47">
        <f>E64+E65</f>
        <v>687184</v>
      </c>
      <c r="F66" s="47">
        <f>F64+F65</f>
        <v>512686</v>
      </c>
      <c r="J66" s="49"/>
    </row>
    <row r="67" spans="1:10" x14ac:dyDescent="0.25">
      <c r="A67" s="18"/>
      <c r="B67" s="3"/>
      <c r="C67" s="45"/>
      <c r="D67" s="45"/>
      <c r="E67" s="46"/>
      <c r="F67" s="46"/>
    </row>
    <row r="68" spans="1:10" x14ac:dyDescent="0.25">
      <c r="A68" s="18"/>
      <c r="B68" s="4" t="s">
        <v>48</v>
      </c>
      <c r="C68" s="44">
        <f>C66</f>
        <v>738650.42999999993</v>
      </c>
      <c r="D68" s="44">
        <f>D66</f>
        <v>904750.43</v>
      </c>
      <c r="E68" s="47">
        <f>E66</f>
        <v>687184</v>
      </c>
      <c r="F68" s="47">
        <f>F66</f>
        <v>512686</v>
      </c>
    </row>
    <row r="69" spans="1:10" x14ac:dyDescent="0.25">
      <c r="A69" s="18"/>
      <c r="B69" s="4"/>
      <c r="C69" s="44"/>
      <c r="D69" s="44"/>
      <c r="E69" s="46"/>
      <c r="F69" s="46"/>
    </row>
    <row r="70" spans="1:10" x14ac:dyDescent="0.25">
      <c r="A70" s="25"/>
      <c r="B70" s="4" t="s">
        <v>49</v>
      </c>
      <c r="C70" s="43"/>
      <c r="D70" s="42"/>
      <c r="E70" s="41"/>
      <c r="F70" s="41"/>
    </row>
    <row r="71" spans="1:10" x14ac:dyDescent="0.25">
      <c r="A71" s="25">
        <v>2400</v>
      </c>
      <c r="B71" s="3" t="s">
        <v>50</v>
      </c>
      <c r="C71" s="42">
        <v>72854</v>
      </c>
      <c r="D71" s="45"/>
      <c r="E71" s="41"/>
      <c r="F71" s="41">
        <v>7157</v>
      </c>
    </row>
    <row r="72" spans="1:10" x14ac:dyDescent="0.25">
      <c r="A72" s="25">
        <v>2600</v>
      </c>
      <c r="B72" s="3" t="s">
        <v>51</v>
      </c>
      <c r="C72" s="42">
        <v>19428</v>
      </c>
      <c r="D72" s="45"/>
      <c r="E72" s="41"/>
      <c r="F72" s="41">
        <v>13610</v>
      </c>
    </row>
    <row r="73" spans="1:10" x14ac:dyDescent="0.25">
      <c r="A73" s="25">
        <v>2770</v>
      </c>
      <c r="B73" s="3" t="s">
        <v>52</v>
      </c>
      <c r="C73" s="42">
        <v>7050</v>
      </c>
      <c r="D73" s="45"/>
      <c r="E73" s="41"/>
      <c r="F73" s="41">
        <v>4935</v>
      </c>
    </row>
    <row r="74" spans="1:10" x14ac:dyDescent="0.25">
      <c r="A74" s="25">
        <v>2960</v>
      </c>
      <c r="B74" s="3" t="s">
        <v>53</v>
      </c>
      <c r="C74" s="42">
        <v>4991</v>
      </c>
      <c r="D74" s="45"/>
      <c r="E74" s="41"/>
      <c r="F74" s="41"/>
    </row>
    <row r="75" spans="1:10" x14ac:dyDescent="0.25">
      <c r="A75" s="25"/>
      <c r="B75" s="4" t="s">
        <v>54</v>
      </c>
      <c r="C75" s="43">
        <f>SUM(C71:C74)</f>
        <v>104323</v>
      </c>
      <c r="D75" s="45"/>
      <c r="E75" s="41"/>
      <c r="F75" s="37">
        <f>F71+F72+F73</f>
        <v>25702</v>
      </c>
    </row>
    <row r="76" spans="1:10" x14ac:dyDescent="0.25">
      <c r="A76" s="25"/>
      <c r="B76" s="3"/>
      <c r="C76" s="42"/>
      <c r="D76" s="45"/>
      <c r="E76" s="41"/>
      <c r="F76" s="41"/>
    </row>
    <row r="77" spans="1:10" x14ac:dyDescent="0.25">
      <c r="A77" s="25"/>
      <c r="B77" s="4" t="s">
        <v>55</v>
      </c>
      <c r="C77" s="43">
        <f>C75</f>
        <v>104323</v>
      </c>
      <c r="D77" s="45"/>
      <c r="E77" s="41"/>
      <c r="F77" s="37">
        <f>F71+F72+F73</f>
        <v>25702</v>
      </c>
    </row>
    <row r="78" spans="1:10" x14ac:dyDescent="0.25">
      <c r="A78" s="25"/>
      <c r="B78" s="3"/>
      <c r="C78" s="42"/>
      <c r="D78" s="45"/>
      <c r="E78" s="41"/>
      <c r="F78" s="41"/>
    </row>
    <row r="79" spans="1:10" x14ac:dyDescent="0.25">
      <c r="A79" s="26"/>
      <c r="B79" s="27" t="s">
        <v>56</v>
      </c>
      <c r="C79" s="58">
        <f>C68+C77</f>
        <v>842973.42999999993</v>
      </c>
      <c r="D79" s="44">
        <f>D68+D77</f>
        <v>904750.43</v>
      </c>
      <c r="E79" s="37">
        <f>E68</f>
        <v>687184</v>
      </c>
      <c r="F79" s="37">
        <f>F68+F77</f>
        <v>538388</v>
      </c>
    </row>
    <row r="80" spans="1:10" x14ac:dyDescent="0.25">
      <c r="G80" s="30"/>
    </row>
  </sheetData>
  <mergeCells count="3">
    <mergeCell ref="A2:B2"/>
    <mergeCell ref="A3:B3"/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 Victoria Bergh</dc:creator>
  <cp:keywords/>
  <dc:description/>
  <cp:lastModifiedBy>Cecilie Ringnes</cp:lastModifiedBy>
  <cp:revision/>
  <dcterms:created xsi:type="dcterms:W3CDTF">2020-02-19T13:16:06Z</dcterms:created>
  <dcterms:modified xsi:type="dcterms:W3CDTF">2021-03-18T09:36:03Z</dcterms:modified>
  <cp:category/>
  <cp:contentStatus/>
</cp:coreProperties>
</file>